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Age-based" sheetId="1" r:id="rId1"/>
    <sheet name="Max HR" sheetId="2" r:id="rId2"/>
    <sheet name="Lactic" sheetId="3" r:id="rId3"/>
    <sheet name="Karvonen" sheetId="4" r:id="rId4"/>
    <sheet name="Leger" sheetId="5" r:id="rId5"/>
  </sheets>
  <definedNames/>
  <calcPr fullCalcOnLoad="1"/>
</workbook>
</file>

<file path=xl/sharedStrings.xml><?xml version="1.0" encoding="utf-8"?>
<sst xmlns="http://schemas.openxmlformats.org/spreadsheetml/2006/main" count="97" uniqueCount="43">
  <si>
    <t>Max VO2</t>
  </si>
  <si>
    <t>Age</t>
  </si>
  <si>
    <t>Sex f:2 m:1</t>
  </si>
  <si>
    <t>MHR</t>
  </si>
  <si>
    <t>RHR</t>
  </si>
  <si>
    <t>HRR</t>
  </si>
  <si>
    <t>THR</t>
  </si>
  <si>
    <t>THR %</t>
  </si>
  <si>
    <t>THR = Target heart rate</t>
  </si>
  <si>
    <t>MHR = Maximum heart rate</t>
  </si>
  <si>
    <t>RHR = Resting heart rate</t>
  </si>
  <si>
    <t>HRR = Heart rate reserve</t>
  </si>
  <si>
    <t>%Max VO2</t>
  </si>
  <si>
    <t>%Max HR</t>
  </si>
  <si>
    <t>Max HR</t>
  </si>
  <si>
    <t>Target</t>
  </si>
  <si>
    <t>Red line</t>
  </si>
  <si>
    <t>Anaerobic threshold</t>
  </si>
  <si>
    <t>Aerobic threshold</t>
  </si>
  <si>
    <t>Moderate Activity</t>
  </si>
  <si>
    <t>Temperate Activity</t>
  </si>
  <si>
    <t>Max</t>
  </si>
  <si>
    <t>Based on heart rate reserve</t>
  </si>
  <si>
    <t>Age:</t>
  </si>
  <si>
    <t>Just fill in your age and the rest gets filled in</t>
  </si>
  <si>
    <t>Based on your maximum heart rate determined by your age and gender</t>
  </si>
  <si>
    <t>Based solely on your maximum heart rate, determined by testing</t>
  </si>
  <si>
    <t>Age-based Max HR formula calculator</t>
  </si>
  <si>
    <t>Max HR formula calculator</t>
  </si>
  <si>
    <t>Karvonen formula calculator</t>
  </si>
  <si>
    <t>Leger calculator</t>
  </si>
  <si>
    <t>Correlation of Max HR and Max VO2 (gray area is optimal fitness zone)</t>
  </si>
  <si>
    <t>Just fill in the top (50% line) Max HR and the rest automatically change</t>
  </si>
  <si>
    <t>Just fill in the top (50% line) MHR and RHR numbers and the rest automatically change</t>
  </si>
  <si>
    <t>Just fill in the top (50% line) non-bold numbers and the rest automatically change</t>
  </si>
  <si>
    <t>Based solely on your lactic threshold, determined by testing</t>
  </si>
  <si>
    <t>Just fill in the top (50% line) lactic threshold and the rest automatically change</t>
  </si>
  <si>
    <t>Lactic Threshold formula calculator</t>
  </si>
  <si>
    <t>%LTHR</t>
  </si>
  <si>
    <t>LTHR</t>
  </si>
  <si>
    <t>Name:</t>
  </si>
  <si>
    <t>MALE</t>
  </si>
  <si>
    <t>FEMALE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</si>
</sst>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I9" sqref="I9"/>
    </sheetView>
  </sheetViews>
  <sheetFormatPr defaultColWidth="9.140625" defaultRowHeight="12.75"/>
  <cols>
    <col min="1" max="5" width="13.00390625" style="0" customWidth="1"/>
  </cols>
  <sheetData>
    <row r="1" ht="20.25">
      <c r="A1" s="41" t="s">
        <v>27</v>
      </c>
    </row>
    <row r="2" ht="12.75">
      <c r="A2" t="s">
        <v>25</v>
      </c>
    </row>
    <row r="3" ht="12.75">
      <c r="A3" s="35" t="s">
        <v>24</v>
      </c>
    </row>
    <row r="4" ht="12.75">
      <c r="A4" t="s">
        <v>41</v>
      </c>
    </row>
    <row r="5" spans="1:4" ht="15.75">
      <c r="A5" s="4" t="s">
        <v>40</v>
      </c>
      <c r="C5" s="37" t="s">
        <v>23</v>
      </c>
      <c r="D5" s="38"/>
    </row>
    <row r="6" spans="2:4" ht="16.5" thickBot="1">
      <c r="B6" s="2" t="s">
        <v>13</v>
      </c>
      <c r="C6" s="2" t="s">
        <v>14</v>
      </c>
      <c r="D6" s="2" t="s">
        <v>15</v>
      </c>
    </row>
    <row r="7" spans="2:5" ht="12.75">
      <c r="B7" s="25">
        <v>50</v>
      </c>
      <c r="C7" s="26">
        <f>220-D5</f>
        <v>220</v>
      </c>
      <c r="D7" s="27">
        <f aca="true" t="shared" si="0" ref="D7:D17">C7*(B7/100)</f>
        <v>110</v>
      </c>
      <c r="E7" s="34" t="s">
        <v>19</v>
      </c>
    </row>
    <row r="8" spans="2:5" ht="12.75">
      <c r="B8" s="31">
        <v>55</v>
      </c>
      <c r="C8" s="32">
        <f aca="true" t="shared" si="1" ref="C8:C17">C7</f>
        <v>220</v>
      </c>
      <c r="D8" s="33">
        <f t="shared" si="0"/>
        <v>121.00000000000001</v>
      </c>
      <c r="E8" s="34" t="s">
        <v>19</v>
      </c>
    </row>
    <row r="9" spans="2:5" ht="12.75">
      <c r="B9" s="28">
        <v>60</v>
      </c>
      <c r="C9" s="29">
        <f t="shared" si="1"/>
        <v>220</v>
      </c>
      <c r="D9" s="30">
        <f t="shared" si="0"/>
        <v>132</v>
      </c>
      <c r="E9" s="34" t="s">
        <v>20</v>
      </c>
    </row>
    <row r="10" spans="2:5" ht="12.75">
      <c r="B10" s="31">
        <v>65</v>
      </c>
      <c r="C10" s="32">
        <f t="shared" si="1"/>
        <v>220</v>
      </c>
      <c r="D10" s="33">
        <f t="shared" si="0"/>
        <v>143</v>
      </c>
      <c r="E10" s="34" t="s">
        <v>20</v>
      </c>
    </row>
    <row r="11" spans="2:5" ht="12.75">
      <c r="B11" s="28">
        <v>70</v>
      </c>
      <c r="C11" s="29">
        <f t="shared" si="1"/>
        <v>220</v>
      </c>
      <c r="D11" s="30">
        <f t="shared" si="0"/>
        <v>154</v>
      </c>
      <c r="E11" s="34" t="s">
        <v>18</v>
      </c>
    </row>
    <row r="12" spans="2:5" ht="12.75">
      <c r="B12" s="31">
        <v>75</v>
      </c>
      <c r="C12" s="32">
        <f t="shared" si="1"/>
        <v>220</v>
      </c>
      <c r="D12" s="33">
        <f t="shared" si="0"/>
        <v>165</v>
      </c>
      <c r="E12" s="34" t="s">
        <v>18</v>
      </c>
    </row>
    <row r="13" spans="2:5" ht="12.75">
      <c r="B13" s="28">
        <v>80</v>
      </c>
      <c r="C13" s="29">
        <f t="shared" si="1"/>
        <v>220</v>
      </c>
      <c r="D13" s="30">
        <f t="shared" si="0"/>
        <v>176</v>
      </c>
      <c r="E13" s="34" t="s">
        <v>17</v>
      </c>
    </row>
    <row r="14" spans="2:5" ht="12.75">
      <c r="B14" s="31">
        <v>85</v>
      </c>
      <c r="C14" s="32">
        <f t="shared" si="1"/>
        <v>220</v>
      </c>
      <c r="D14" s="33">
        <f t="shared" si="0"/>
        <v>187</v>
      </c>
      <c r="E14" s="34" t="s">
        <v>17</v>
      </c>
    </row>
    <row r="15" spans="2:5" ht="12.75">
      <c r="B15" s="6">
        <v>90</v>
      </c>
      <c r="C15" s="5">
        <f t="shared" si="1"/>
        <v>220</v>
      </c>
      <c r="D15" s="7">
        <f t="shared" si="0"/>
        <v>198</v>
      </c>
      <c r="E15" s="34" t="s">
        <v>16</v>
      </c>
    </row>
    <row r="16" spans="2:5" ht="12.75">
      <c r="B16" s="31">
        <v>95</v>
      </c>
      <c r="C16" s="32">
        <f t="shared" si="1"/>
        <v>220</v>
      </c>
      <c r="D16" s="33">
        <f t="shared" si="0"/>
        <v>209</v>
      </c>
      <c r="E16" s="34" t="s">
        <v>16</v>
      </c>
    </row>
    <row r="17" spans="2:5" ht="13.5" thickBot="1">
      <c r="B17" s="8">
        <v>100</v>
      </c>
      <c r="C17" s="9">
        <f t="shared" si="1"/>
        <v>220</v>
      </c>
      <c r="D17" s="10">
        <f t="shared" si="0"/>
        <v>220</v>
      </c>
      <c r="E17" s="34" t="s">
        <v>21</v>
      </c>
    </row>
    <row r="18" spans="1:4" ht="12.75">
      <c r="A18" t="s">
        <v>42</v>
      </c>
      <c r="C18" s="1"/>
      <c r="D18" s="3"/>
    </row>
    <row r="19" spans="1:4" ht="15.75">
      <c r="A19" s="4" t="s">
        <v>40</v>
      </c>
      <c r="C19" s="37" t="s">
        <v>23</v>
      </c>
      <c r="D19" s="38"/>
    </row>
    <row r="20" spans="2:4" ht="16.5" thickBot="1">
      <c r="B20" s="2" t="s">
        <v>13</v>
      </c>
      <c r="C20" s="2" t="s">
        <v>14</v>
      </c>
      <c r="D20" s="2" t="s">
        <v>15</v>
      </c>
    </row>
    <row r="21" spans="2:5" ht="12.75">
      <c r="B21" s="25">
        <v>50</v>
      </c>
      <c r="C21" s="26">
        <f>226-D19</f>
        <v>226</v>
      </c>
      <c r="D21" s="27">
        <f aca="true" t="shared" si="2" ref="D21:D31">C21*(B21/100)</f>
        <v>113</v>
      </c>
      <c r="E21" s="34" t="s">
        <v>19</v>
      </c>
    </row>
    <row r="22" spans="2:5" ht="12.75">
      <c r="B22" s="31">
        <v>55</v>
      </c>
      <c r="C22" s="32">
        <f aca="true" t="shared" si="3" ref="C22:C31">C21</f>
        <v>226</v>
      </c>
      <c r="D22" s="33">
        <f t="shared" si="2"/>
        <v>124.30000000000001</v>
      </c>
      <c r="E22" s="34" t="s">
        <v>19</v>
      </c>
    </row>
    <row r="23" spans="2:5" ht="12.75">
      <c r="B23" s="28">
        <v>60</v>
      </c>
      <c r="C23" s="29">
        <f t="shared" si="3"/>
        <v>226</v>
      </c>
      <c r="D23" s="30">
        <f t="shared" si="2"/>
        <v>135.6</v>
      </c>
      <c r="E23" s="34" t="s">
        <v>20</v>
      </c>
    </row>
    <row r="24" spans="2:5" ht="12.75">
      <c r="B24" s="31">
        <v>65</v>
      </c>
      <c r="C24" s="32">
        <f t="shared" si="3"/>
        <v>226</v>
      </c>
      <c r="D24" s="33">
        <f t="shared" si="2"/>
        <v>146.9</v>
      </c>
      <c r="E24" s="34" t="s">
        <v>20</v>
      </c>
    </row>
    <row r="25" spans="2:5" ht="12.75">
      <c r="B25" s="28">
        <v>70</v>
      </c>
      <c r="C25" s="29">
        <f t="shared" si="3"/>
        <v>226</v>
      </c>
      <c r="D25" s="30">
        <f t="shared" si="2"/>
        <v>158.2</v>
      </c>
      <c r="E25" s="34" t="s">
        <v>18</v>
      </c>
    </row>
    <row r="26" spans="2:5" ht="12.75">
      <c r="B26" s="31">
        <v>75</v>
      </c>
      <c r="C26" s="32">
        <f t="shared" si="3"/>
        <v>226</v>
      </c>
      <c r="D26" s="33">
        <f t="shared" si="2"/>
        <v>169.5</v>
      </c>
      <c r="E26" s="34" t="s">
        <v>18</v>
      </c>
    </row>
    <row r="27" spans="2:5" ht="12.75">
      <c r="B27" s="28">
        <v>80</v>
      </c>
      <c r="C27" s="29">
        <f t="shared" si="3"/>
        <v>226</v>
      </c>
      <c r="D27" s="30">
        <f t="shared" si="2"/>
        <v>180.8</v>
      </c>
      <c r="E27" s="34" t="s">
        <v>17</v>
      </c>
    </row>
    <row r="28" spans="2:5" ht="12.75">
      <c r="B28" s="31">
        <v>85</v>
      </c>
      <c r="C28" s="32">
        <f t="shared" si="3"/>
        <v>226</v>
      </c>
      <c r="D28" s="33">
        <f t="shared" si="2"/>
        <v>192.1</v>
      </c>
      <c r="E28" s="34" t="s">
        <v>17</v>
      </c>
    </row>
    <row r="29" spans="2:5" ht="12.75">
      <c r="B29" s="6">
        <v>90</v>
      </c>
      <c r="C29" s="29">
        <f t="shared" si="3"/>
        <v>226</v>
      </c>
      <c r="D29" s="7">
        <f t="shared" si="2"/>
        <v>203.4</v>
      </c>
      <c r="E29" s="34" t="s">
        <v>16</v>
      </c>
    </row>
    <row r="30" spans="2:5" ht="12.75">
      <c r="B30" s="31">
        <v>95</v>
      </c>
      <c r="C30" s="32">
        <f t="shared" si="3"/>
        <v>226</v>
      </c>
      <c r="D30" s="33">
        <f t="shared" si="2"/>
        <v>214.7</v>
      </c>
      <c r="E30" s="34" t="s">
        <v>16</v>
      </c>
    </row>
    <row r="31" spans="2:5" ht="13.5" thickBot="1">
      <c r="B31" s="8">
        <v>100</v>
      </c>
      <c r="C31" s="9">
        <f t="shared" si="3"/>
        <v>226</v>
      </c>
      <c r="D31" s="10">
        <f t="shared" si="2"/>
        <v>226</v>
      </c>
      <c r="E31" s="34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26" sqref="C26"/>
    </sheetView>
  </sheetViews>
  <sheetFormatPr defaultColWidth="9.140625" defaultRowHeight="12.75"/>
  <cols>
    <col min="1" max="5" width="11.00390625" style="0" customWidth="1"/>
  </cols>
  <sheetData>
    <row r="1" ht="20.25">
      <c r="A1" s="41" t="s">
        <v>28</v>
      </c>
    </row>
    <row r="2" ht="12.75">
      <c r="A2" t="s">
        <v>26</v>
      </c>
    </row>
    <row r="3" ht="12.75">
      <c r="A3" s="35" t="s">
        <v>32</v>
      </c>
    </row>
    <row r="4" ht="15.75">
      <c r="B4" s="2"/>
    </row>
    <row r="5" spans="1:4" ht="15.75">
      <c r="A5" s="4" t="s">
        <v>40</v>
      </c>
      <c r="C5" s="2"/>
      <c r="D5" s="2"/>
    </row>
    <row r="6" spans="2:4" ht="16.5" thickBot="1">
      <c r="B6" s="2" t="s">
        <v>13</v>
      </c>
      <c r="C6" s="2" t="s">
        <v>14</v>
      </c>
      <c r="D6" s="2" t="s">
        <v>15</v>
      </c>
    </row>
    <row r="7" spans="2:5" ht="13.5" thickTop="1">
      <c r="B7" s="25">
        <v>50</v>
      </c>
      <c r="C7" s="39"/>
      <c r="D7" s="27">
        <f aca="true" t="shared" si="0" ref="D7:D17">C7*(B7/100)</f>
        <v>0</v>
      </c>
      <c r="E7" s="34" t="s">
        <v>19</v>
      </c>
    </row>
    <row r="8" spans="2:5" ht="12.75">
      <c r="B8" s="31">
        <v>55</v>
      </c>
      <c r="C8" s="32">
        <f aca="true" t="shared" si="1" ref="C8:C17">C7</f>
        <v>0</v>
      </c>
      <c r="D8" s="33">
        <f t="shared" si="0"/>
        <v>0</v>
      </c>
      <c r="E8" s="34" t="s">
        <v>19</v>
      </c>
    </row>
    <row r="9" spans="2:5" ht="12.75">
      <c r="B9" s="28">
        <v>60</v>
      </c>
      <c r="C9" s="29">
        <f t="shared" si="1"/>
        <v>0</v>
      </c>
      <c r="D9" s="30">
        <f t="shared" si="0"/>
        <v>0</v>
      </c>
      <c r="E9" s="34" t="s">
        <v>20</v>
      </c>
    </row>
    <row r="10" spans="2:5" ht="12.75">
      <c r="B10" s="31">
        <v>65</v>
      </c>
      <c r="C10" s="32">
        <f t="shared" si="1"/>
        <v>0</v>
      </c>
      <c r="D10" s="33">
        <f t="shared" si="0"/>
        <v>0</v>
      </c>
      <c r="E10" s="34" t="s">
        <v>20</v>
      </c>
    </row>
    <row r="11" spans="2:5" ht="12.75">
      <c r="B11" s="28">
        <v>70</v>
      </c>
      <c r="C11" s="29">
        <f t="shared" si="1"/>
        <v>0</v>
      </c>
      <c r="D11" s="30">
        <f t="shared" si="0"/>
        <v>0</v>
      </c>
      <c r="E11" s="34" t="s">
        <v>18</v>
      </c>
    </row>
    <row r="12" spans="2:5" ht="12.75">
      <c r="B12" s="31">
        <v>75</v>
      </c>
      <c r="C12" s="32">
        <f t="shared" si="1"/>
        <v>0</v>
      </c>
      <c r="D12" s="33">
        <f t="shared" si="0"/>
        <v>0</v>
      </c>
      <c r="E12" s="34" t="s">
        <v>18</v>
      </c>
    </row>
    <row r="13" spans="2:5" ht="12.75">
      <c r="B13" s="28">
        <v>80</v>
      </c>
      <c r="C13" s="29">
        <f t="shared" si="1"/>
        <v>0</v>
      </c>
      <c r="D13" s="30">
        <f t="shared" si="0"/>
        <v>0</v>
      </c>
      <c r="E13" s="34" t="s">
        <v>17</v>
      </c>
    </row>
    <row r="14" spans="2:5" ht="12.75">
      <c r="B14" s="31">
        <v>85</v>
      </c>
      <c r="C14" s="32">
        <f t="shared" si="1"/>
        <v>0</v>
      </c>
      <c r="D14" s="33">
        <f t="shared" si="0"/>
        <v>0</v>
      </c>
      <c r="E14" s="34" t="s">
        <v>17</v>
      </c>
    </row>
    <row r="15" spans="2:5" ht="12.75">
      <c r="B15" s="6">
        <v>90</v>
      </c>
      <c r="C15" s="29">
        <f t="shared" si="1"/>
        <v>0</v>
      </c>
      <c r="D15" s="7">
        <f t="shared" si="0"/>
        <v>0</v>
      </c>
      <c r="E15" s="34" t="s">
        <v>16</v>
      </c>
    </row>
    <row r="16" spans="2:5" ht="12.75">
      <c r="B16" s="31">
        <v>95</v>
      </c>
      <c r="C16" s="32">
        <f t="shared" si="1"/>
        <v>0</v>
      </c>
      <c r="D16" s="33">
        <f t="shared" si="0"/>
        <v>0</v>
      </c>
      <c r="E16" s="34" t="s">
        <v>16</v>
      </c>
    </row>
    <row r="17" spans="2:5" ht="13.5" thickBot="1">
      <c r="B17" s="8">
        <v>100</v>
      </c>
      <c r="C17" s="9">
        <f t="shared" si="1"/>
        <v>0</v>
      </c>
      <c r="D17" s="10">
        <f t="shared" si="0"/>
        <v>0</v>
      </c>
      <c r="E17" s="34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23" sqref="C23"/>
    </sheetView>
  </sheetViews>
  <sheetFormatPr defaultColWidth="9.140625" defaultRowHeight="12.75"/>
  <cols>
    <col min="1" max="5" width="12.28125" style="0" customWidth="1"/>
  </cols>
  <sheetData>
    <row r="1" ht="20.25">
      <c r="A1" s="41" t="s">
        <v>37</v>
      </c>
    </row>
    <row r="2" ht="12.75">
      <c r="A2" t="s">
        <v>35</v>
      </c>
    </row>
    <row r="3" ht="12.75">
      <c r="A3" s="35" t="s">
        <v>36</v>
      </c>
    </row>
    <row r="4" ht="15.75">
      <c r="B4" s="2"/>
    </row>
    <row r="5" spans="1:4" ht="15.75">
      <c r="A5" s="4" t="s">
        <v>40</v>
      </c>
      <c r="C5" s="2"/>
      <c r="D5" s="2"/>
    </row>
    <row r="6" spans="2:4" ht="16.5" thickBot="1">
      <c r="B6" s="2" t="s">
        <v>38</v>
      </c>
      <c r="C6" s="2" t="s">
        <v>39</v>
      </c>
      <c r="D6" s="2" t="s">
        <v>15</v>
      </c>
    </row>
    <row r="7" spans="2:5" ht="13.5" thickTop="1">
      <c r="B7" s="25">
        <v>65</v>
      </c>
      <c r="C7" s="39"/>
      <c r="D7" s="27">
        <f aca="true" t="shared" si="0" ref="D7:D17">C7*(B7/100)</f>
        <v>0</v>
      </c>
      <c r="E7" s="34" t="s">
        <v>19</v>
      </c>
    </row>
    <row r="8" spans="2:5" ht="12.75">
      <c r="B8" s="31">
        <v>81</v>
      </c>
      <c r="C8" s="32">
        <f aca="true" t="shared" si="1" ref="C8:C17">C7</f>
        <v>0</v>
      </c>
      <c r="D8" s="33">
        <f t="shared" si="0"/>
        <v>0</v>
      </c>
      <c r="E8" s="34" t="s">
        <v>19</v>
      </c>
    </row>
    <row r="9" spans="2:5" ht="12.75">
      <c r="B9" s="28">
        <v>82</v>
      </c>
      <c r="C9" s="29">
        <f t="shared" si="1"/>
        <v>0</v>
      </c>
      <c r="D9" s="30">
        <f t="shared" si="0"/>
        <v>0</v>
      </c>
      <c r="E9" s="34" t="s">
        <v>20</v>
      </c>
    </row>
    <row r="10" spans="2:5" ht="12.75">
      <c r="B10" s="31">
        <v>88</v>
      </c>
      <c r="C10" s="32">
        <f t="shared" si="1"/>
        <v>0</v>
      </c>
      <c r="D10" s="33">
        <f t="shared" si="0"/>
        <v>0</v>
      </c>
      <c r="E10" s="34" t="s">
        <v>20</v>
      </c>
    </row>
    <row r="11" spans="2:5" ht="12.75">
      <c r="B11" s="28">
        <v>89</v>
      </c>
      <c r="C11" s="29">
        <f t="shared" si="1"/>
        <v>0</v>
      </c>
      <c r="D11" s="30">
        <f t="shared" si="0"/>
        <v>0</v>
      </c>
      <c r="E11" s="34" t="s">
        <v>18</v>
      </c>
    </row>
    <row r="12" spans="2:5" ht="12.75">
      <c r="B12" s="31">
        <v>93</v>
      </c>
      <c r="C12" s="32">
        <f t="shared" si="1"/>
        <v>0</v>
      </c>
      <c r="D12" s="33">
        <f t="shared" si="0"/>
        <v>0</v>
      </c>
      <c r="E12" s="34" t="s">
        <v>18</v>
      </c>
    </row>
    <row r="13" spans="2:5" ht="12.75">
      <c r="B13" s="28">
        <v>94</v>
      </c>
      <c r="C13" s="29">
        <f t="shared" si="1"/>
        <v>0</v>
      </c>
      <c r="D13" s="30">
        <f t="shared" si="0"/>
        <v>0</v>
      </c>
      <c r="E13" s="34" t="s">
        <v>17</v>
      </c>
    </row>
    <row r="14" spans="2:5" ht="12.75">
      <c r="B14" s="31">
        <v>102</v>
      </c>
      <c r="C14" s="32">
        <f t="shared" si="1"/>
        <v>0</v>
      </c>
      <c r="D14" s="33">
        <f t="shared" si="0"/>
        <v>0</v>
      </c>
      <c r="E14" s="34" t="s">
        <v>17</v>
      </c>
    </row>
    <row r="15" spans="2:5" ht="12.75">
      <c r="B15" s="6">
        <v>103</v>
      </c>
      <c r="C15" s="29">
        <f t="shared" si="1"/>
        <v>0</v>
      </c>
      <c r="D15" s="7">
        <f t="shared" si="0"/>
        <v>0</v>
      </c>
      <c r="E15" s="34" t="s">
        <v>16</v>
      </c>
    </row>
    <row r="16" spans="2:5" ht="12.75">
      <c r="B16" s="31">
        <v>105</v>
      </c>
      <c r="C16" s="32">
        <f t="shared" si="1"/>
        <v>0</v>
      </c>
      <c r="D16" s="33">
        <f t="shared" si="0"/>
        <v>0</v>
      </c>
      <c r="E16" s="34" t="s">
        <v>16</v>
      </c>
    </row>
    <row r="17" spans="2:5" ht="13.5" thickBot="1">
      <c r="B17" s="8">
        <v>106</v>
      </c>
      <c r="C17" s="9">
        <f t="shared" si="1"/>
        <v>0</v>
      </c>
      <c r="D17" s="10">
        <f t="shared" si="0"/>
        <v>0</v>
      </c>
      <c r="E17" s="34" t="s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21" sqref="E21"/>
    </sheetView>
  </sheetViews>
  <sheetFormatPr defaultColWidth="9.140625" defaultRowHeight="12.75"/>
  <cols>
    <col min="1" max="6" width="13.00390625" style="0" customWidth="1"/>
  </cols>
  <sheetData>
    <row r="1" ht="20.25">
      <c r="A1" s="41" t="s">
        <v>29</v>
      </c>
    </row>
    <row r="2" ht="12.75">
      <c r="A2" t="s">
        <v>22</v>
      </c>
    </row>
    <row r="3" ht="12.75">
      <c r="A3" s="35" t="s">
        <v>33</v>
      </c>
    </row>
    <row r="4" ht="12.75">
      <c r="A4" s="35"/>
    </row>
    <row r="5" ht="15.75">
      <c r="A5" s="4" t="s">
        <v>40</v>
      </c>
    </row>
    <row r="6" spans="2:6" ht="16.5" thickBot="1">
      <c r="B6" s="2" t="s">
        <v>7</v>
      </c>
      <c r="C6" s="2" t="s">
        <v>3</v>
      </c>
      <c r="D6" s="2" t="s">
        <v>4</v>
      </c>
      <c r="E6" s="2" t="s">
        <v>5</v>
      </c>
      <c r="F6" s="2" t="s">
        <v>6</v>
      </c>
    </row>
    <row r="7" spans="2:6" ht="12.75">
      <c r="B7" s="46">
        <v>50</v>
      </c>
      <c r="C7" s="43"/>
      <c r="D7" s="43"/>
      <c r="E7" s="44">
        <f>C7-D7</f>
        <v>0</v>
      </c>
      <c r="F7" s="45">
        <f aca="true" t="shared" si="0" ref="F7:F17">(D7+(E7*(B7/100)))</f>
        <v>0</v>
      </c>
    </row>
    <row r="8" spans="2:6" ht="12.75">
      <c r="B8" s="6">
        <v>55</v>
      </c>
      <c r="C8" s="5">
        <f aca="true" t="shared" si="1" ref="C8:C17">C7</f>
        <v>0</v>
      </c>
      <c r="D8" s="5">
        <f aca="true" t="shared" si="2" ref="D8:D17">D7</f>
        <v>0</v>
      </c>
      <c r="E8" s="5">
        <f aca="true" t="shared" si="3" ref="E8:E17">E7</f>
        <v>0</v>
      </c>
      <c r="F8" s="7">
        <f t="shared" si="0"/>
        <v>0</v>
      </c>
    </row>
    <row r="9" spans="2:6" ht="12.75">
      <c r="B9" s="6">
        <v>60</v>
      </c>
      <c r="C9" s="5">
        <f>C8</f>
        <v>0</v>
      </c>
      <c r="D9" s="5">
        <f>D8</f>
        <v>0</v>
      </c>
      <c r="E9" s="5">
        <f>E8</f>
        <v>0</v>
      </c>
      <c r="F9" s="7">
        <f t="shared" si="0"/>
        <v>0</v>
      </c>
    </row>
    <row r="10" spans="2:6" ht="12.75">
      <c r="B10" s="6">
        <v>65</v>
      </c>
      <c r="C10" s="5">
        <f t="shared" si="1"/>
        <v>0</v>
      </c>
      <c r="D10" s="5">
        <f t="shared" si="2"/>
        <v>0</v>
      </c>
      <c r="E10" s="5">
        <f t="shared" si="3"/>
        <v>0</v>
      </c>
      <c r="F10" s="7">
        <f t="shared" si="0"/>
        <v>0</v>
      </c>
    </row>
    <row r="11" spans="2:6" ht="12.75">
      <c r="B11" s="6">
        <v>70</v>
      </c>
      <c r="C11" s="5">
        <f t="shared" si="1"/>
        <v>0</v>
      </c>
      <c r="D11" s="5">
        <f t="shared" si="2"/>
        <v>0</v>
      </c>
      <c r="E11" s="5">
        <f t="shared" si="3"/>
        <v>0</v>
      </c>
      <c r="F11" s="7">
        <f t="shared" si="0"/>
        <v>0</v>
      </c>
    </row>
    <row r="12" spans="2:6" ht="12.75">
      <c r="B12" s="6">
        <v>75</v>
      </c>
      <c r="C12" s="5">
        <f t="shared" si="1"/>
        <v>0</v>
      </c>
      <c r="D12" s="5">
        <f t="shared" si="2"/>
        <v>0</v>
      </c>
      <c r="E12" s="5">
        <f t="shared" si="3"/>
        <v>0</v>
      </c>
      <c r="F12" s="7">
        <f t="shared" si="0"/>
        <v>0</v>
      </c>
    </row>
    <row r="13" spans="2:6" ht="12.75">
      <c r="B13" s="6">
        <v>80</v>
      </c>
      <c r="C13" s="5">
        <f t="shared" si="1"/>
        <v>0</v>
      </c>
      <c r="D13" s="5">
        <f t="shared" si="2"/>
        <v>0</v>
      </c>
      <c r="E13" s="5">
        <f t="shared" si="3"/>
        <v>0</v>
      </c>
      <c r="F13" s="7">
        <f t="shared" si="0"/>
        <v>0</v>
      </c>
    </row>
    <row r="14" spans="2:6" ht="12.75">
      <c r="B14" s="6">
        <v>85</v>
      </c>
      <c r="C14" s="5">
        <f t="shared" si="1"/>
        <v>0</v>
      </c>
      <c r="D14" s="5">
        <f t="shared" si="2"/>
        <v>0</v>
      </c>
      <c r="E14" s="5">
        <f t="shared" si="3"/>
        <v>0</v>
      </c>
      <c r="F14" s="7">
        <f t="shared" si="0"/>
        <v>0</v>
      </c>
    </row>
    <row r="15" spans="2:6" ht="12.75">
      <c r="B15" s="6">
        <v>90</v>
      </c>
      <c r="C15" s="5">
        <f t="shared" si="1"/>
        <v>0</v>
      </c>
      <c r="D15" s="5">
        <f t="shared" si="2"/>
        <v>0</v>
      </c>
      <c r="E15" s="5">
        <f t="shared" si="3"/>
        <v>0</v>
      </c>
      <c r="F15" s="7">
        <f t="shared" si="0"/>
        <v>0</v>
      </c>
    </row>
    <row r="16" spans="2:6" ht="12.75">
      <c r="B16" s="6">
        <v>95</v>
      </c>
      <c r="C16" s="5">
        <f t="shared" si="1"/>
        <v>0</v>
      </c>
      <c r="D16" s="5">
        <f t="shared" si="2"/>
        <v>0</v>
      </c>
      <c r="E16" s="5">
        <f t="shared" si="3"/>
        <v>0</v>
      </c>
      <c r="F16" s="7">
        <f t="shared" si="0"/>
        <v>0</v>
      </c>
    </row>
    <row r="17" spans="2:6" ht="13.5" thickBot="1">
      <c r="B17" s="8">
        <v>100</v>
      </c>
      <c r="C17" s="9">
        <f t="shared" si="1"/>
        <v>0</v>
      </c>
      <c r="D17" s="9">
        <f t="shared" si="2"/>
        <v>0</v>
      </c>
      <c r="E17" s="9">
        <f t="shared" si="3"/>
        <v>0</v>
      </c>
      <c r="F17" s="10">
        <f t="shared" si="0"/>
        <v>0</v>
      </c>
    </row>
    <row r="19" ht="11.25" customHeight="1">
      <c r="B19" s="36" t="s">
        <v>8</v>
      </c>
    </row>
    <row r="20" ht="11.25" customHeight="1">
      <c r="B20" s="36" t="s">
        <v>9</v>
      </c>
    </row>
    <row r="21" ht="11.25" customHeight="1">
      <c r="B21" s="36" t="s">
        <v>10</v>
      </c>
    </row>
    <row r="22" ht="11.25" customHeight="1">
      <c r="B22" s="36" t="s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2" sqref="C22"/>
    </sheetView>
  </sheetViews>
  <sheetFormatPr defaultColWidth="9.140625" defaultRowHeight="12.75"/>
  <cols>
    <col min="1" max="1" width="2.7109375" style="0" customWidth="1"/>
    <col min="2" max="3" width="14.140625" style="0" customWidth="1"/>
    <col min="4" max="4" width="8.7109375" style="0" customWidth="1"/>
    <col min="5" max="8" width="14.140625" style="0" customWidth="1"/>
  </cols>
  <sheetData>
    <row r="1" spans="1:2" ht="20.25">
      <c r="A1" s="41" t="s">
        <v>30</v>
      </c>
      <c r="B1" s="42"/>
    </row>
    <row r="2" ht="12.75">
      <c r="A2" t="s">
        <v>31</v>
      </c>
    </row>
    <row r="3" ht="12.75">
      <c r="A3" s="35" t="s">
        <v>34</v>
      </c>
    </row>
    <row r="4" ht="12.75">
      <c r="A4" s="35"/>
    </row>
    <row r="5" spans="1:8" ht="15.75">
      <c r="A5" s="4" t="s">
        <v>40</v>
      </c>
      <c r="C5" s="1"/>
      <c r="D5" s="1"/>
      <c r="E5" s="1"/>
      <c r="F5" s="19"/>
      <c r="G5" s="2"/>
      <c r="H5" s="2"/>
    </row>
    <row r="6" spans="2:8" ht="16.5" thickBot="1">
      <c r="B6" s="2" t="s">
        <v>12</v>
      </c>
      <c r="C6" s="2" t="s">
        <v>0</v>
      </c>
      <c r="D6" s="2" t="s">
        <v>1</v>
      </c>
      <c r="E6" s="2" t="s">
        <v>2</v>
      </c>
      <c r="F6" s="2" t="s">
        <v>13</v>
      </c>
      <c r="G6" s="2" t="s">
        <v>14</v>
      </c>
      <c r="H6" s="2" t="s">
        <v>15</v>
      </c>
    </row>
    <row r="7" spans="2:8" ht="12.75">
      <c r="B7" s="11">
        <v>50</v>
      </c>
      <c r="C7" s="40"/>
      <c r="D7" s="40"/>
      <c r="E7" s="40"/>
      <c r="F7" s="20">
        <f aca="true" t="shared" si="0" ref="F7:F17">(44.6+(0.57*B7)-(0.41*D7)+(1.55*E7)+(0.0038*C7)*D7)</f>
        <v>73.1</v>
      </c>
      <c r="G7" s="40"/>
      <c r="H7" s="12">
        <f aca="true" t="shared" si="1" ref="H7:H17">G7*(F7/100)</f>
        <v>0</v>
      </c>
    </row>
    <row r="8" spans="2:8" ht="12.75">
      <c r="B8" s="13">
        <v>55</v>
      </c>
      <c r="C8" s="14">
        <f aca="true" t="shared" si="2" ref="C8:C17">C7</f>
        <v>0</v>
      </c>
      <c r="D8" s="14">
        <f aca="true" t="shared" si="3" ref="D8:D17">D7</f>
        <v>0</v>
      </c>
      <c r="E8" s="14">
        <f aca="true" t="shared" si="4" ref="E8:E17">E7</f>
        <v>0</v>
      </c>
      <c r="F8" s="21">
        <f t="shared" si="0"/>
        <v>75.95</v>
      </c>
      <c r="G8" s="14">
        <f aca="true" t="shared" si="5" ref="G8:G17">G7</f>
        <v>0</v>
      </c>
      <c r="H8" s="15">
        <f t="shared" si="1"/>
        <v>0</v>
      </c>
    </row>
    <row r="9" spans="2:8" ht="12.75">
      <c r="B9" s="13">
        <v>60</v>
      </c>
      <c r="C9" s="14">
        <f t="shared" si="2"/>
        <v>0</v>
      </c>
      <c r="D9" s="14">
        <f t="shared" si="3"/>
        <v>0</v>
      </c>
      <c r="E9" s="14">
        <f t="shared" si="4"/>
        <v>0</v>
      </c>
      <c r="F9" s="21">
        <f t="shared" si="0"/>
        <v>78.8</v>
      </c>
      <c r="G9" s="14">
        <f t="shared" si="5"/>
        <v>0</v>
      </c>
      <c r="H9" s="15">
        <f t="shared" si="1"/>
        <v>0</v>
      </c>
    </row>
    <row r="10" spans="2:8" ht="12.75">
      <c r="B10" s="13">
        <v>65</v>
      </c>
      <c r="C10" s="14">
        <f t="shared" si="2"/>
        <v>0</v>
      </c>
      <c r="D10" s="14">
        <f t="shared" si="3"/>
        <v>0</v>
      </c>
      <c r="E10" s="14">
        <f t="shared" si="4"/>
        <v>0</v>
      </c>
      <c r="F10" s="21">
        <f t="shared" si="0"/>
        <v>81.65</v>
      </c>
      <c r="G10" s="14">
        <f t="shared" si="5"/>
        <v>0</v>
      </c>
      <c r="H10" s="15">
        <f t="shared" si="1"/>
        <v>0</v>
      </c>
    </row>
    <row r="11" spans="2:8" ht="12.75">
      <c r="B11" s="13">
        <v>70</v>
      </c>
      <c r="C11" s="14">
        <f t="shared" si="2"/>
        <v>0</v>
      </c>
      <c r="D11" s="14">
        <f t="shared" si="3"/>
        <v>0</v>
      </c>
      <c r="E11" s="14">
        <f t="shared" si="4"/>
        <v>0</v>
      </c>
      <c r="F11" s="21">
        <f t="shared" si="0"/>
        <v>84.5</v>
      </c>
      <c r="G11" s="14">
        <f t="shared" si="5"/>
        <v>0</v>
      </c>
      <c r="H11" s="15">
        <f t="shared" si="1"/>
        <v>0</v>
      </c>
    </row>
    <row r="12" spans="2:8" ht="12.75">
      <c r="B12" s="13">
        <v>75</v>
      </c>
      <c r="C12" s="14">
        <f t="shared" si="2"/>
        <v>0</v>
      </c>
      <c r="D12" s="14">
        <f t="shared" si="3"/>
        <v>0</v>
      </c>
      <c r="E12" s="14">
        <f t="shared" si="4"/>
        <v>0</v>
      </c>
      <c r="F12" s="21">
        <f t="shared" si="0"/>
        <v>87.35</v>
      </c>
      <c r="G12" s="14">
        <f t="shared" si="5"/>
        <v>0</v>
      </c>
      <c r="H12" s="15">
        <f t="shared" si="1"/>
        <v>0</v>
      </c>
    </row>
    <row r="13" spans="2:8" ht="12.75">
      <c r="B13" s="13">
        <v>80</v>
      </c>
      <c r="C13" s="14">
        <f t="shared" si="2"/>
        <v>0</v>
      </c>
      <c r="D13" s="14">
        <f t="shared" si="3"/>
        <v>0</v>
      </c>
      <c r="E13" s="14">
        <f t="shared" si="4"/>
        <v>0</v>
      </c>
      <c r="F13" s="21">
        <f t="shared" si="0"/>
        <v>90.19999999999999</v>
      </c>
      <c r="G13" s="14">
        <f t="shared" si="5"/>
        <v>0</v>
      </c>
      <c r="H13" s="15">
        <f t="shared" si="1"/>
        <v>0</v>
      </c>
    </row>
    <row r="14" spans="2:8" ht="12.75">
      <c r="B14" s="16">
        <v>85</v>
      </c>
      <c r="C14" s="17">
        <f t="shared" si="2"/>
        <v>0</v>
      </c>
      <c r="D14" s="17">
        <f t="shared" si="3"/>
        <v>0</v>
      </c>
      <c r="E14" s="17">
        <f t="shared" si="4"/>
        <v>0</v>
      </c>
      <c r="F14" s="22">
        <f t="shared" si="0"/>
        <v>93.05</v>
      </c>
      <c r="G14" s="17">
        <f t="shared" si="5"/>
        <v>0</v>
      </c>
      <c r="H14" s="18">
        <f t="shared" si="1"/>
        <v>0</v>
      </c>
    </row>
    <row r="15" spans="2:8" ht="12.75">
      <c r="B15" s="6">
        <v>90</v>
      </c>
      <c r="C15" s="5">
        <f t="shared" si="2"/>
        <v>0</v>
      </c>
      <c r="D15" s="5">
        <f t="shared" si="3"/>
        <v>0</v>
      </c>
      <c r="E15" s="5">
        <f t="shared" si="4"/>
        <v>0</v>
      </c>
      <c r="F15" s="23">
        <f t="shared" si="0"/>
        <v>95.9</v>
      </c>
      <c r="G15" s="5">
        <f t="shared" si="5"/>
        <v>0</v>
      </c>
      <c r="H15" s="7">
        <f t="shared" si="1"/>
        <v>0</v>
      </c>
    </row>
    <row r="16" spans="2:8" ht="12.75">
      <c r="B16" s="6">
        <v>95</v>
      </c>
      <c r="C16" s="5">
        <f t="shared" si="2"/>
        <v>0</v>
      </c>
      <c r="D16" s="5">
        <f t="shared" si="3"/>
        <v>0</v>
      </c>
      <c r="E16" s="5">
        <f t="shared" si="4"/>
        <v>0</v>
      </c>
      <c r="F16" s="23">
        <f t="shared" si="0"/>
        <v>98.75</v>
      </c>
      <c r="G16" s="5">
        <f t="shared" si="5"/>
        <v>0</v>
      </c>
      <c r="H16" s="7">
        <f t="shared" si="1"/>
        <v>0</v>
      </c>
    </row>
    <row r="17" spans="2:8" ht="13.5" thickBot="1">
      <c r="B17" s="8">
        <v>100</v>
      </c>
      <c r="C17" s="9">
        <f t="shared" si="2"/>
        <v>0</v>
      </c>
      <c r="D17" s="9">
        <f t="shared" si="3"/>
        <v>0</v>
      </c>
      <c r="E17" s="9">
        <f t="shared" si="4"/>
        <v>0</v>
      </c>
      <c r="F17" s="24">
        <f t="shared" si="0"/>
        <v>101.6</v>
      </c>
      <c r="G17" s="9">
        <f t="shared" si="5"/>
        <v>0</v>
      </c>
      <c r="H17" s="10">
        <f t="shared" si="1"/>
        <v>0</v>
      </c>
    </row>
    <row r="18" spans="6:8" ht="12.75">
      <c r="F18" s="1"/>
      <c r="G18" s="1"/>
      <c r="H18" s="3"/>
    </row>
  </sheetData>
  <printOptions/>
  <pageMargins left="0.37" right="0.43" top="1" bottom="1" header="0.46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David</dc:creator>
  <cp:keywords/>
  <dc:description/>
  <cp:lastModifiedBy>Eric David</cp:lastModifiedBy>
  <cp:lastPrinted>1998-06-24T22:02:05Z</cp:lastPrinted>
  <dcterms:created xsi:type="dcterms:W3CDTF">1998-06-10T19:00:02Z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